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\mdt\prd\Helena\Planning\Env\Resources\WildlifeCrossings\SUMMIT\MWTS_Website\SteeringCommitteeAgenda&amp;Minutes\"/>
    </mc:Choice>
  </mc:AlternateContent>
  <xr:revisionPtr revIDLastSave="0" documentId="8_{884A06C0-2C1A-4C0B-A556-D47493C1E90E}" xr6:coauthVersionLast="47" xr6:coauthVersionMax="47" xr10:uidLastSave="{00000000-0000-0000-0000-000000000000}"/>
  <workbookProtection workbookAlgorithmName="SHA-512" workbookHashValue="zoG5Zx+YXo6uwMjEwbu63eEf1SkLpEQtKXP2HG5mHn0dAcaIzIvrztWCpHTXcNwMk+8w59kGyr6g2EIAlLFIpQ==" workbookSaltValue="ODdhf3HmpmMxLgnhwRUhDw==" workbookSpinCount="100000" lockStructure="1"/>
  <bookViews>
    <workbookView xWindow="-120" yWindow="-120" windowWidth="29040" windowHeight="15840" xr2:uid="{319843A4-ED60-4BF9-B4B0-423A4D4F6F79}"/>
  </bookViews>
  <sheets>
    <sheet name="COSTS" sheetId="1" r:id="rId1"/>
    <sheet name="REVENUE" sheetId="2" r:id="rId2"/>
    <sheet name="ESRI_MAPINFO_SHEET" sheetId="3" state="very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B19" i="2"/>
  <c r="B18" i="2"/>
  <c r="B17" i="2"/>
  <c r="E28" i="1"/>
  <c r="E20" i="1"/>
  <c r="B13" i="2"/>
  <c r="E19" i="1"/>
  <c r="E18" i="1"/>
  <c r="E25" i="1"/>
  <c r="E24" i="1"/>
  <c r="E26" i="1"/>
  <c r="E23" i="1"/>
  <c r="C13" i="2" l="1"/>
  <c r="E29" i="1"/>
  <c r="E31" i="1" l="1"/>
  <c r="E32" i="1"/>
  <c r="E33" i="1" l="1"/>
  <c r="E35" i="1" s="1"/>
  <c r="E36" i="1" l="1"/>
  <c r="E37" i="1" s="1"/>
  <c r="E38" i="1" l="1"/>
  <c r="E15" i="1" s="1"/>
  <c r="E16" i="1" l="1"/>
  <c r="E17" i="1"/>
  <c r="E21" i="1" l="1"/>
  <c r="E40" i="1" s="1"/>
  <c r="B15" i="2" s="1"/>
  <c r="D16" i="2" s="1"/>
  <c r="F15" i="1"/>
  <c r="B16" i="2" l="1"/>
</calcChain>
</file>

<file path=xl/sharedStrings.xml><?xml version="1.0" encoding="utf-8"?>
<sst xmlns="http://schemas.openxmlformats.org/spreadsheetml/2006/main" count="86" uniqueCount="81">
  <si>
    <t>APPENDIX B</t>
  </si>
  <si>
    <t>MONTANA WILDLIFE &amp; TRANSPORTATION PARTNERSHIP PROJECT PROGRAM</t>
  </si>
  <si>
    <t>PROJECT BUDGET WORKSHEET</t>
  </si>
  <si>
    <t xml:space="preserve">Applicant: </t>
  </si>
  <si>
    <t xml:space="preserve">Contact: </t>
  </si>
  <si>
    <t>Project Name:</t>
  </si>
  <si>
    <t>Complete Both Worksheets: COSTS and REVENUE or the Application will be Returned</t>
  </si>
  <si>
    <t>PROJECT  COST  ESTIMATE</t>
  </si>
  <si>
    <t>Item Description</t>
  </si>
  <si>
    <t>Unit of measure</t>
  </si>
  <si>
    <t>Number of units  Quantity</t>
  </si>
  <si>
    <t>COST/UNIT</t>
  </si>
  <si>
    <t>TOTAL COST</t>
  </si>
  <si>
    <t>Engineering Costs (project development costs)</t>
  </si>
  <si>
    <t>Feasibility</t>
  </si>
  <si>
    <t>Engineering Design</t>
  </si>
  <si>
    <t>Construction Engineering (Inspection)</t>
  </si>
  <si>
    <t>Right of Way</t>
  </si>
  <si>
    <t>Acres</t>
  </si>
  <si>
    <t xml:space="preserve">Use this row to add "Engineering Costs" row(s) above. Right click on the row number to the left of this cell and select "Insert". A new row(s) will be added above. Repeat for additional rows as needed. </t>
  </si>
  <si>
    <t xml:space="preserve">Then copy the formula from this row in Column E by hovering over the lower right-hand corner of the cell until you get a black "+".  Drag the black "+" up to the cell in Column E of the newly inserted row(s). </t>
  </si>
  <si>
    <t xml:space="preserve">Engineering </t>
  </si>
  <si>
    <t>Sub-Total</t>
  </si>
  <si>
    <t>Construction Materials***Use hyperlink to MDT Award Sheets Archives below</t>
  </si>
  <si>
    <t xml:space="preserve">Use this row to add "Construction Material Costs" row(s) above. Right click on the row number to the left of this cell and select "Insert". A new row(s) will be added above. Repeat for additional rows as needed. </t>
  </si>
  <si>
    <t xml:space="preserve">Material </t>
  </si>
  <si>
    <t>Equipment,  Labor, and Mobilization</t>
  </si>
  <si>
    <t>Traffic Control</t>
  </si>
  <si>
    <t>15% of construction materials sub-total above</t>
  </si>
  <si>
    <t>Mobilization</t>
  </si>
  <si>
    <t>20% of construction materials sub-total above</t>
  </si>
  <si>
    <t>Labor and Equipment</t>
  </si>
  <si>
    <t>MDT Standard Values</t>
  </si>
  <si>
    <t>Contigency</t>
  </si>
  <si>
    <t>Dependent on level of design and complexity</t>
  </si>
  <si>
    <t>Inflation</t>
  </si>
  <si>
    <t>Enter number of years to construction</t>
  </si>
  <si>
    <t>Indirect Cost Allocation Plan (ICAP)</t>
  </si>
  <si>
    <t>Construction</t>
  </si>
  <si>
    <t>TOTAL PROJECT COST</t>
  </si>
  <si>
    <t>TOTAL</t>
  </si>
  <si>
    <t>Only enter information into unshaded cells</t>
  </si>
  <si>
    <t>On Roadway</t>
  </si>
  <si>
    <t>no level of design complete</t>
  </si>
  <si>
    <t>OTHER COST ESTIMATING INFORMATION:</t>
  </si>
  <si>
    <t>Not on Roadway</t>
  </si>
  <si>
    <t>feasibility study is complete</t>
  </si>
  <si>
    <r>
      <t xml:space="preserve">Feasibility - Estimate at the lower of 15% of construction cost or $500,000 - </t>
    </r>
    <r>
      <rPr>
        <i/>
        <sz val="10"/>
        <rFont val="Arial"/>
        <family val="2"/>
      </rPr>
      <t>value will autopopulate</t>
    </r>
  </si>
  <si>
    <t>design complete</t>
  </si>
  <si>
    <r>
      <t xml:space="preserve">Engineering Design - Estimate at approximately 15% of construction cost - </t>
    </r>
    <r>
      <rPr>
        <i/>
        <sz val="10"/>
        <rFont val="Arial"/>
        <family val="2"/>
      </rPr>
      <t>value will autopopulate</t>
    </r>
  </si>
  <si>
    <r>
      <t xml:space="preserve">Construction Engineering (Inspection) -  Estimate at 10% of construction cost - </t>
    </r>
    <r>
      <rPr>
        <i/>
        <sz val="10"/>
        <rFont val="Arial"/>
        <family val="2"/>
      </rPr>
      <t>value will autopopulate</t>
    </r>
  </si>
  <si>
    <t>Right of Way - Provide an estimated cost per acre along with the number of acres to be purchased in fee title or easement.</t>
  </si>
  <si>
    <t>*Units = Linear feet, hours, cubic yards, each, etc.  Do not use "lump sum" unless there is no other way to describe the costs.</t>
  </si>
  <si>
    <t xml:space="preserve">MDT Average Bid Prices link: </t>
  </si>
  <si>
    <t>https://www.mdt.mt.gov/business/contracting/bid-archives.aspx</t>
  </si>
  <si>
    <t>Traffic Control - Only include an estimate if work will take place within the roadway right-of-way. Choose "On Roadway / Not On Roadway"</t>
  </si>
  <si>
    <r>
      <t xml:space="preserve">Mobilization - </t>
    </r>
    <r>
      <rPr>
        <i/>
        <sz val="10"/>
        <rFont val="Arial"/>
        <family val="2"/>
      </rPr>
      <t xml:space="preserve">value will autopopulate </t>
    </r>
  </si>
  <si>
    <r>
      <t xml:space="preserve">Contigency -  50% for no level of design complete, 35% if a feasibility study is complete, and 25% if design is complete through Scope of Work 
</t>
    </r>
    <r>
      <rPr>
        <i/>
        <sz val="10"/>
        <rFont val="Arial"/>
        <family val="2"/>
      </rPr>
      <t>MDT may adjust based on Project Risk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value will autopopulate</t>
    </r>
  </si>
  <si>
    <t>Inflation - 2.5% - Select the number of years you estimate to get to construction.  Choose lower numbers for less complex projects and higher numbers for more complex projects</t>
  </si>
  <si>
    <r>
      <t xml:space="preserve">ICAP - Average varies between 10% and 11% annually - </t>
    </r>
    <r>
      <rPr>
        <i/>
        <sz val="10"/>
        <color theme="1"/>
        <rFont val="Arial"/>
        <family val="2"/>
      </rPr>
      <t>value will autopopulate</t>
    </r>
    <r>
      <rPr>
        <sz val="10"/>
        <color theme="1"/>
        <rFont val="Arial"/>
        <family val="2"/>
      </rPr>
      <t xml:space="preserve"> </t>
    </r>
  </si>
  <si>
    <t xml:space="preserve">FUNDING CONTRIBUTIONS </t>
  </si>
  <si>
    <t>CONTRIBUTOR (Source)</t>
  </si>
  <si>
    <t>Amount</t>
  </si>
  <si>
    <t>Status  (Secured/Pending/Possible) Use Dropdown List</t>
  </si>
  <si>
    <t>If Pending or Possible, describe process and timeline *</t>
  </si>
  <si>
    <t>Total of ALL Funding Categories</t>
  </si>
  <si>
    <t>CONTRIBUTION SUMMARY</t>
  </si>
  <si>
    <t>Total Project Cost</t>
  </si>
  <si>
    <t>Secured</t>
  </si>
  <si>
    <t xml:space="preserve">Current Gap in Secured Funding </t>
  </si>
  <si>
    <t xml:space="preserve">Current Gap in ALL Funding </t>
  </si>
  <si>
    <t>Pending</t>
  </si>
  <si>
    <t>Total Secured Funding</t>
  </si>
  <si>
    <t>Possible</t>
  </si>
  <si>
    <t>Total Pending Funding</t>
  </si>
  <si>
    <t>Total Possible Funding</t>
  </si>
  <si>
    <t xml:space="preserve">* Use additional page as needed or describe in Application response. </t>
  </si>
  <si>
    <t>STATUS DEFINITIONS:</t>
  </si>
  <si>
    <t>Secured = Funding In hand</t>
  </si>
  <si>
    <t>Pending = Applied for grant and status pending, written pledge/commitment/agreement, etc.</t>
  </si>
  <si>
    <t>Possible = Verbal pledge, pursuing other possible sources yet uncommitted,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</si>
</sst>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_(&quot;$&quot;* #,##0.00_);_(&quot;$&quot;* \(#,##0.00\);_(&quot;$&quot;* &quot;-&quot;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4"/>
      <color rgb="FF7030A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i/>
      <sz val="16"/>
      <color rgb="FF7030A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0" fillId="0" borderId="20" xfId="0" applyFont="1" applyBorder="1" applyProtection="1">
      <protection locked="0"/>
    </xf>
    <xf numFmtId="0" fontId="9" fillId="0" borderId="0" xfId="0" applyFont="1" applyProtection="1">
      <protection locked="0"/>
    </xf>
    <xf numFmtId="0" fontId="11" fillId="0" borderId="20" xfId="0" applyFont="1" applyBorder="1" applyProtection="1">
      <protection locked="0"/>
    </xf>
    <xf numFmtId="0" fontId="11" fillId="0" borderId="20" xfId="0" applyFont="1" applyBorder="1" applyAlignment="1" applyProtection="1">
      <alignment horizontal="left" wrapText="1"/>
      <protection locked="0"/>
    </xf>
    <xf numFmtId="165" fontId="11" fillId="0" borderId="20" xfId="0" applyNumberFormat="1" applyFont="1" applyBorder="1" applyProtection="1">
      <protection locked="0"/>
    </xf>
    <xf numFmtId="43" fontId="11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11" fillId="0" borderId="20" xfId="0" applyFont="1" applyBorder="1" applyAlignment="1" applyProtection="1">
      <alignment wrapText="1"/>
      <protection locked="0"/>
    </xf>
    <xf numFmtId="0" fontId="11" fillId="9" borderId="20" xfId="0" applyFont="1" applyFill="1" applyBorder="1" applyProtection="1">
      <protection locked="0"/>
    </xf>
    <xf numFmtId="42" fontId="11" fillId="9" borderId="20" xfId="0" applyNumberFormat="1" applyFont="1" applyFill="1" applyBorder="1" applyProtection="1">
      <protection locked="0"/>
    </xf>
    <xf numFmtId="165" fontId="11" fillId="8" borderId="20" xfId="0" applyNumberFormat="1" applyFont="1" applyFill="1" applyBorder="1" applyProtection="1">
      <protection locked="0"/>
    </xf>
    <xf numFmtId="165" fontId="11" fillId="8" borderId="31" xfId="0" applyNumberFormat="1" applyFont="1" applyFill="1" applyBorder="1" applyProtection="1">
      <protection locked="0"/>
    </xf>
    <xf numFmtId="42" fontId="11" fillId="0" borderId="20" xfId="0" applyNumberFormat="1" applyFont="1" applyBorder="1" applyProtection="1">
      <protection locked="0"/>
    </xf>
    <xf numFmtId="44" fontId="6" fillId="6" borderId="20" xfId="1" applyFont="1" applyFill="1" applyBorder="1" applyAlignment="1" applyProtection="1">
      <alignment horizontal="center" vertical="center" wrapText="1"/>
    </xf>
    <xf numFmtId="44" fontId="6" fillId="6" borderId="7" xfId="1" applyFont="1" applyFill="1" applyBorder="1" applyAlignment="1" applyProtection="1">
      <alignment horizontal="center" vertical="center" wrapText="1"/>
    </xf>
    <xf numFmtId="44" fontId="6" fillId="6" borderId="20" xfId="1" applyFont="1" applyFill="1" applyBorder="1" applyAlignment="1" applyProtection="1">
      <alignment horizontal="center" vertical="center"/>
    </xf>
    <xf numFmtId="44" fontId="4" fillId="0" borderId="26" xfId="0" applyNumberFormat="1" applyFont="1" applyBorder="1" applyAlignment="1" applyProtection="1">
      <alignment horizontal="center" vertical="center" wrapText="1"/>
      <protection locked="0"/>
    </xf>
    <xf numFmtId="0" fontId="14" fillId="0" borderId="0" xfId="2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  <protection locked="0"/>
    </xf>
    <xf numFmtId="44" fontId="4" fillId="0" borderId="20" xfId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" fontId="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4" fontId="4" fillId="0" borderId="7" xfId="1" applyFont="1" applyBorder="1" applyAlignment="1" applyProtection="1">
      <alignment horizontal="center" vertical="center"/>
      <protection locked="0"/>
    </xf>
    <xf numFmtId="44" fontId="4" fillId="0" borderId="20" xfId="1" applyFont="1" applyBorder="1" applyAlignment="1" applyProtection="1">
      <alignment horizontal="center" vertical="center" wrapText="1"/>
      <protection locked="0"/>
    </xf>
    <xf numFmtId="43" fontId="11" fillId="0" borderId="0" xfId="0" applyNumberFormat="1" applyFont="1"/>
    <xf numFmtId="0" fontId="10" fillId="0" borderId="0" xfId="0" applyFont="1"/>
    <xf numFmtId="0" fontId="6" fillId="3" borderId="20" xfId="0" applyFont="1" applyFill="1" applyBorder="1" applyAlignment="1">
      <alignment horizontal="right" wrapText="1"/>
    </xf>
    <xf numFmtId="0" fontId="6" fillId="3" borderId="8" xfId="0" applyFont="1" applyFill="1" applyBorder="1" applyAlignment="1">
      <alignment horizontal="right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wrapText="1"/>
    </xf>
    <xf numFmtId="164" fontId="11" fillId="2" borderId="0" xfId="0" applyNumberFormat="1" applyFont="1" applyFill="1"/>
    <xf numFmtId="44" fontId="11" fillId="2" borderId="11" xfId="0" applyNumberFormat="1" applyFont="1" applyFill="1" applyBorder="1"/>
    <xf numFmtId="0" fontId="11" fillId="8" borderId="20" xfId="0" applyFont="1" applyFill="1" applyBorder="1" applyAlignment="1">
      <alignment horizontal="left" wrapText="1"/>
    </xf>
    <xf numFmtId="0" fontId="11" fillId="8" borderId="20" xfId="0" applyFont="1" applyFill="1" applyBorder="1"/>
    <xf numFmtId="165" fontId="11" fillId="8" borderId="20" xfId="0" applyNumberFormat="1" applyFont="1" applyFill="1" applyBorder="1"/>
    <xf numFmtId="0" fontId="4" fillId="8" borderId="20" xfId="0" applyFont="1" applyFill="1" applyBorder="1" applyAlignment="1">
      <alignment horizontal="left" wrapText="1"/>
    </xf>
    <xf numFmtId="0" fontId="11" fillId="0" borderId="20" xfId="0" applyFont="1" applyBorder="1" applyAlignment="1">
      <alignment horizontal="left" wrapText="1"/>
    </xf>
    <xf numFmtId="0" fontId="11" fillId="0" borderId="20" xfId="0" applyFont="1" applyBorder="1"/>
    <xf numFmtId="0" fontId="11" fillId="8" borderId="28" xfId="0" applyFont="1" applyFill="1" applyBorder="1" applyAlignment="1">
      <alignment wrapText="1"/>
    </xf>
    <xf numFmtId="0" fontId="11" fillId="8" borderId="29" xfId="0" applyFont="1" applyFill="1" applyBorder="1"/>
    <xf numFmtId="0" fontId="6" fillId="8" borderId="29" xfId="0" applyFont="1" applyFill="1" applyBorder="1" applyAlignment="1">
      <alignment horizontal="right"/>
    </xf>
    <xf numFmtId="164" fontId="6" fillId="8" borderId="30" xfId="0" applyNumberFormat="1" applyFont="1" applyFill="1" applyBorder="1" applyAlignment="1">
      <alignment horizontal="right"/>
    </xf>
    <xf numFmtId="165" fontId="6" fillId="8" borderId="8" xfId="0" applyNumberFormat="1" applyFont="1" applyFill="1" applyBorder="1"/>
    <xf numFmtId="44" fontId="11" fillId="0" borderId="0" xfId="0" applyNumberFormat="1" applyFont="1"/>
    <xf numFmtId="165" fontId="5" fillId="2" borderId="25" xfId="0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11" fillId="8" borderId="28" xfId="0" applyFont="1" applyFill="1" applyBorder="1" applyAlignment="1">
      <alignment horizontal="left" wrapText="1"/>
    </xf>
    <xf numFmtId="0" fontId="11" fillId="8" borderId="29" xfId="0" applyFont="1" applyFill="1" applyBorder="1" applyAlignment="1">
      <alignment horizontal="right"/>
    </xf>
    <xf numFmtId="164" fontId="11" fillId="8" borderId="30" xfId="0" applyNumberFormat="1" applyFont="1" applyFill="1" applyBorder="1" applyAlignment="1">
      <alignment horizontal="right"/>
    </xf>
    <xf numFmtId="165" fontId="11" fillId="8" borderId="21" xfId="0" applyNumberFormat="1" applyFont="1" applyFill="1" applyBorder="1"/>
    <xf numFmtId="0" fontId="11" fillId="8" borderId="12" xfId="0" applyFont="1" applyFill="1" applyBorder="1" applyAlignment="1">
      <alignment wrapText="1"/>
    </xf>
    <xf numFmtId="164" fontId="11" fillId="8" borderId="15" xfId="0" applyNumberFormat="1" applyFont="1" applyFill="1" applyBorder="1"/>
    <xf numFmtId="0" fontId="11" fillId="8" borderId="17" xfId="0" applyFont="1" applyFill="1" applyBorder="1" applyAlignment="1">
      <alignment wrapText="1"/>
    </xf>
    <xf numFmtId="0" fontId="11" fillId="8" borderId="18" xfId="0" applyFont="1" applyFill="1" applyBorder="1"/>
    <xf numFmtId="0" fontId="11" fillId="8" borderId="18" xfId="0" applyFont="1" applyFill="1" applyBorder="1" applyAlignment="1">
      <alignment horizontal="right"/>
    </xf>
    <xf numFmtId="164" fontId="11" fillId="8" borderId="23" xfId="0" applyNumberFormat="1" applyFont="1" applyFill="1" applyBorder="1" applyAlignment="1">
      <alignment horizontal="right"/>
    </xf>
    <xf numFmtId="165" fontId="11" fillId="8" borderId="22" xfId="0" applyNumberFormat="1" applyFont="1" applyFill="1" applyBorder="1"/>
    <xf numFmtId="0" fontId="11" fillId="2" borderId="0" xfId="0" applyFont="1" applyFill="1"/>
    <xf numFmtId="165" fontId="11" fillId="2" borderId="11" xfId="0" applyNumberFormat="1" applyFont="1" applyFill="1" applyBorder="1"/>
    <xf numFmtId="0" fontId="11" fillId="8" borderId="19" xfId="0" applyFont="1" applyFill="1" applyBorder="1" applyAlignment="1">
      <alignment horizontal="left" wrapText="1"/>
    </xf>
    <xf numFmtId="0" fontId="11" fillId="8" borderId="12" xfId="0" applyFont="1" applyFill="1" applyBorder="1" applyAlignment="1">
      <alignment horizontal="left" wrapText="1"/>
    </xf>
    <xf numFmtId="0" fontId="11" fillId="8" borderId="15" xfId="0" applyFont="1" applyFill="1" applyBorder="1"/>
    <xf numFmtId="0" fontId="10" fillId="8" borderId="16" xfId="0" applyFont="1" applyFill="1" applyBorder="1"/>
    <xf numFmtId="0" fontId="11" fillId="8" borderId="12" xfId="0" applyFont="1" applyFill="1" applyBorder="1" applyAlignment="1">
      <alignment horizontal="right" wrapText="1"/>
    </xf>
    <xf numFmtId="0" fontId="11" fillId="8" borderId="13" xfId="0" applyFont="1" applyFill="1" applyBorder="1"/>
    <xf numFmtId="0" fontId="6" fillId="8" borderId="13" xfId="0" applyFont="1" applyFill="1" applyBorder="1" applyAlignment="1">
      <alignment horizontal="right"/>
    </xf>
    <xf numFmtId="164" fontId="6" fillId="8" borderId="15" xfId="0" applyNumberFormat="1" applyFont="1" applyFill="1" applyBorder="1" applyAlignment="1">
      <alignment horizontal="right"/>
    </xf>
    <xf numFmtId="165" fontId="6" fillId="8" borderId="21" xfId="0" applyNumberFormat="1" applyFont="1" applyFill="1" applyBorder="1"/>
    <xf numFmtId="0" fontId="10" fillId="8" borderId="27" xfId="0" applyFont="1" applyFill="1" applyBorder="1"/>
    <xf numFmtId="0" fontId="10" fillId="8" borderId="25" xfId="0" applyFont="1" applyFill="1" applyBorder="1"/>
    <xf numFmtId="0" fontId="10" fillId="8" borderId="11" xfId="0" applyFont="1" applyFill="1" applyBorder="1"/>
    <xf numFmtId="0" fontId="11" fillId="0" borderId="0" xfId="0" applyFont="1" applyAlignment="1">
      <alignment horizontal="left" wrapText="1"/>
    </xf>
    <xf numFmtId="0" fontId="18" fillId="0" borderId="0" xfId="0" applyFont="1"/>
    <xf numFmtId="164" fontId="11" fillId="0" borderId="15" xfId="0" applyNumberFormat="1" applyFont="1" applyBorder="1" applyProtection="1">
      <protection locked="0"/>
    </xf>
    <xf numFmtId="9" fontId="11" fillId="0" borderId="15" xfId="3" applyFont="1" applyFill="1" applyBorder="1" applyAlignment="1" applyProtection="1">
      <alignment wrapText="1"/>
      <protection locked="0"/>
    </xf>
    <xf numFmtId="3" fontId="11" fillId="0" borderId="15" xfId="0" applyNumberFormat="1" applyFont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6" fillId="5" borderId="20" xfId="0" applyFont="1" applyFill="1" applyBorder="1" applyAlignment="1">
      <alignment horizontal="center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44" fontId="6" fillId="5" borderId="34" xfId="0" applyNumberFormat="1" applyFont="1" applyFill="1" applyBorder="1" applyAlignment="1">
      <alignment horizontal="center" vertical="center" wrapText="1"/>
    </xf>
    <xf numFmtId="164" fontId="6" fillId="6" borderId="20" xfId="0" applyNumberFormat="1" applyFont="1" applyFill="1" applyBorder="1" applyAlignment="1">
      <alignment horizontal="center" vertical="center"/>
    </xf>
    <xf numFmtId="166" fontId="2" fillId="8" borderId="4" xfId="0" applyNumberFormat="1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166" fontId="2" fillId="7" borderId="4" xfId="0" applyNumberFormat="1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167" fontId="6" fillId="6" borderId="20" xfId="0" applyNumberFormat="1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/>
    </xf>
    <xf numFmtId="167" fontId="6" fillId="6" borderId="7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164" fontId="11" fillId="5" borderId="5" xfId="0" applyNumberFormat="1" applyFont="1" applyFill="1" applyBorder="1" applyAlignment="1">
      <alignment horizontal="center" vertical="center"/>
    </xf>
    <xf numFmtId="164" fontId="4" fillId="5" borderId="27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center" vertical="center" wrapText="1"/>
    </xf>
    <xf numFmtId="0" fontId="23" fillId="0" borderId="38" xfId="0" applyFont="1" applyBorder="1"/>
    <xf numFmtId="9" fontId="23" fillId="0" borderId="39" xfId="3" applyFont="1" applyBorder="1" applyProtection="1"/>
    <xf numFmtId="0" fontId="23" fillId="0" borderId="40" xfId="0" applyFont="1" applyBorder="1"/>
    <xf numFmtId="0" fontId="23" fillId="0" borderId="41" xfId="0" applyFont="1" applyBorder="1"/>
    <xf numFmtId="9" fontId="23" fillId="0" borderId="0" xfId="3" applyFont="1" applyBorder="1" applyProtection="1"/>
    <xf numFmtId="0" fontId="23" fillId="0" borderId="42" xfId="0" applyFont="1" applyBorder="1"/>
    <xf numFmtId="0" fontId="23" fillId="0" borderId="0" xfId="0" applyFont="1"/>
    <xf numFmtId="0" fontId="23" fillId="0" borderId="43" xfId="0" applyFont="1" applyBorder="1"/>
    <xf numFmtId="0" fontId="23" fillId="0" borderId="44" xfId="0" applyFont="1" applyBorder="1"/>
    <xf numFmtId="0" fontId="23" fillId="0" borderId="45" xfId="0" applyFont="1" applyBorder="1"/>
    <xf numFmtId="0" fontId="10" fillId="8" borderId="0" xfId="0" applyFont="1" applyFill="1"/>
    <xf numFmtId="0" fontId="10" fillId="8" borderId="7" xfId="0" applyFont="1" applyFill="1" applyBorder="1"/>
    <xf numFmtId="0" fontId="10" fillId="8" borderId="5" xfId="0" applyFont="1" applyFill="1" applyBorder="1"/>
    <xf numFmtId="0" fontId="11" fillId="8" borderId="5" xfId="0" applyFont="1" applyFill="1" applyBorder="1" applyAlignment="1">
      <alignment horizontal="left"/>
    </xf>
    <xf numFmtId="0" fontId="11" fillId="8" borderId="7" xfId="0" applyFont="1" applyFill="1" applyBorder="1" applyAlignment="1">
      <alignment horizontal="left"/>
    </xf>
    <xf numFmtId="0" fontId="11" fillId="8" borderId="7" xfId="0" applyFont="1" applyFill="1" applyBorder="1" applyAlignment="1">
      <alignment horizontal="left" wrapText="1"/>
    </xf>
    <xf numFmtId="0" fontId="18" fillId="8" borderId="5" xfId="0" applyFont="1" applyFill="1" applyBorder="1"/>
    <xf numFmtId="0" fontId="19" fillId="8" borderId="5" xfId="0" applyFont="1" applyFill="1" applyBorder="1" applyAlignment="1">
      <alignment horizontal="left" wrapText="1"/>
    </xf>
    <xf numFmtId="0" fontId="6" fillId="8" borderId="5" xfId="0" applyFont="1" applyFill="1" applyBorder="1" applyAlignment="1">
      <alignment horizontal="left" wrapText="1"/>
    </xf>
    <xf numFmtId="0" fontId="6" fillId="8" borderId="48" xfId="0" applyFont="1" applyFill="1" applyBorder="1" applyAlignment="1">
      <alignment horizontal="left" wrapText="1"/>
    </xf>
    <xf numFmtId="0" fontId="10" fillId="8" borderId="48" xfId="0" applyFont="1" applyFill="1" applyBorder="1"/>
    <xf numFmtId="0" fontId="10" fillId="8" borderId="49" xfId="0" applyFont="1" applyFill="1" applyBorder="1"/>
    <xf numFmtId="0" fontId="10" fillId="8" borderId="6" xfId="0" applyFont="1" applyFill="1" applyBorder="1"/>
    <xf numFmtId="0" fontId="18" fillId="8" borderId="6" xfId="0" applyFont="1" applyFill="1" applyBorder="1"/>
    <xf numFmtId="43" fontId="6" fillId="5" borderId="46" xfId="0" applyNumberFormat="1" applyFont="1" applyFill="1" applyBorder="1" applyAlignment="1">
      <alignment horizontal="center" vertical="center" wrapText="1"/>
    </xf>
    <xf numFmtId="43" fontId="4" fillId="5" borderId="6" xfId="0" applyNumberFormat="1" applyFont="1" applyFill="1" applyBorder="1" applyAlignment="1">
      <alignment horizontal="center" vertical="center"/>
    </xf>
    <xf numFmtId="43" fontId="4" fillId="5" borderId="25" xfId="0" applyNumberFormat="1" applyFont="1" applyFill="1" applyBorder="1" applyAlignment="1">
      <alignment horizontal="center" vertical="center"/>
    </xf>
    <xf numFmtId="0" fontId="14" fillId="6" borderId="3" xfId="2" applyFont="1" applyFill="1" applyBorder="1" applyAlignment="1" applyProtection="1">
      <alignment horizontal="center" vertical="center" wrapText="1"/>
    </xf>
    <xf numFmtId="0" fontId="12" fillId="5" borderId="24" xfId="0" applyFont="1" applyFill="1" applyBorder="1" applyAlignment="1">
      <alignment horizontal="left" vertical="center"/>
    </xf>
    <xf numFmtId="0" fontId="12" fillId="5" borderId="27" xfId="0" applyFont="1" applyFill="1" applyBorder="1" applyAlignment="1">
      <alignment horizontal="center" vertical="center" wrapText="1"/>
    </xf>
    <xf numFmtId="0" fontId="20" fillId="6" borderId="47" xfId="0" applyFont="1" applyFill="1" applyBorder="1" applyAlignment="1">
      <alignment horizontal="left" vertical="center"/>
    </xf>
    <xf numFmtId="0" fontId="9" fillId="6" borderId="48" xfId="0" applyFont="1" applyFill="1" applyBorder="1" applyAlignment="1">
      <alignment horizontal="center" vertical="center"/>
    </xf>
    <xf numFmtId="0" fontId="9" fillId="6" borderId="49" xfId="0" applyFont="1" applyFill="1" applyBorder="1" applyAlignment="1">
      <alignment horizontal="center" vertical="center"/>
    </xf>
    <xf numFmtId="0" fontId="9" fillId="6" borderId="50" xfId="0" applyFont="1" applyFill="1" applyBorder="1" applyAlignment="1">
      <alignment horizontal="left" vertical="center"/>
    </xf>
    <xf numFmtId="0" fontId="9" fillId="6" borderId="51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44" fontId="6" fillId="2" borderId="25" xfId="0" applyNumberFormat="1" applyFont="1" applyFill="1" applyBorder="1" applyAlignment="1">
      <alignment horizontal="center" vertical="center" wrapText="1"/>
    </xf>
    <xf numFmtId="42" fontId="2" fillId="8" borderId="20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wrapText="1"/>
    </xf>
    <xf numFmtId="0" fontId="11" fillId="3" borderId="0" xfId="0" applyFont="1" applyFill="1"/>
    <xf numFmtId="164" fontId="11" fillId="3" borderId="0" xfId="0" applyNumberFormat="1" applyFont="1" applyFill="1"/>
    <xf numFmtId="165" fontId="11" fillId="3" borderId="11" xfId="0" applyNumberFormat="1" applyFont="1" applyFill="1" applyBorder="1"/>
    <xf numFmtId="0" fontId="25" fillId="2" borderId="19" xfId="0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165" fontId="2" fillId="3" borderId="22" xfId="0" applyNumberFormat="1" applyFont="1" applyFill="1" applyBorder="1"/>
    <xf numFmtId="0" fontId="12" fillId="8" borderId="5" xfId="0" applyFont="1" applyFill="1" applyBorder="1" applyAlignment="1">
      <alignment horizontal="left"/>
    </xf>
    <xf numFmtId="0" fontId="9" fillId="8" borderId="5" xfId="0" applyFont="1" applyFill="1" applyBorder="1" applyAlignment="1">
      <alignment horizontal="left" wrapText="1"/>
    </xf>
    <xf numFmtId="0" fontId="26" fillId="9" borderId="20" xfId="0" applyFont="1" applyFill="1" applyBorder="1" applyAlignment="1" applyProtection="1">
      <alignment horizontal="center" vertical="center" wrapText="1"/>
      <protection locked="0"/>
    </xf>
    <xf numFmtId="0" fontId="26" fillId="9" borderId="20" xfId="0" applyFont="1" applyFill="1" applyBorder="1" applyAlignment="1" applyProtection="1">
      <alignment horizontal="center" wrapText="1"/>
      <protection locked="0"/>
    </xf>
    <xf numFmtId="0" fontId="11" fillId="8" borderId="5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wrapText="1"/>
    </xf>
    <xf numFmtId="0" fontId="12" fillId="3" borderId="24" xfId="0" applyFont="1" applyFill="1" applyBorder="1" applyAlignment="1">
      <alignment horizontal="center" wrapText="1"/>
    </xf>
    <xf numFmtId="0" fontId="13" fillId="3" borderId="27" xfId="0" applyFont="1" applyFill="1" applyBorder="1" applyAlignment="1">
      <alignment horizontal="center" wrapText="1"/>
    </xf>
    <xf numFmtId="0" fontId="13" fillId="3" borderId="25" xfId="0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1" fillId="0" borderId="5" xfId="0" applyFont="1" applyBorder="1" applyAlignment="1" applyProtection="1">
      <alignment horizontal="left" wrapText="1"/>
      <protection locked="0"/>
    </xf>
    <xf numFmtId="0" fontId="11" fillId="0" borderId="6" xfId="0" applyFont="1" applyBorder="1" applyAlignment="1" applyProtection="1">
      <alignment horizontal="left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44" fontId="6" fillId="2" borderId="7" xfId="0" applyNumberFormat="1" applyFont="1" applyFill="1" applyBorder="1" applyAlignment="1">
      <alignment horizontal="center" vertical="center" wrapText="1"/>
    </xf>
    <xf numFmtId="44" fontId="6" fillId="2" borderId="8" xfId="0" applyNumberFormat="1" applyFont="1" applyFill="1" applyBorder="1" applyAlignment="1">
      <alignment horizontal="center" vertical="center" wrapText="1"/>
    </xf>
    <xf numFmtId="0" fontId="5" fillId="8" borderId="47" xfId="0" applyFont="1" applyFill="1" applyBorder="1" applyAlignment="1">
      <alignment horizontal="left" wrapText="1"/>
    </xf>
    <xf numFmtId="0" fontId="19" fillId="8" borderId="48" xfId="0" applyFont="1" applyFill="1" applyBorder="1" applyAlignment="1">
      <alignment horizontal="left" wrapText="1"/>
    </xf>
    <xf numFmtId="0" fontId="11" fillId="8" borderId="15" xfId="0" applyFont="1" applyFill="1" applyBorder="1" applyAlignment="1">
      <alignment horizontal="left" wrapText="1"/>
    </xf>
    <xf numFmtId="0" fontId="10" fillId="8" borderId="16" xfId="0" applyFont="1" applyFill="1" applyBorder="1" applyAlignment="1">
      <alignment horizontal="left" wrapText="1"/>
    </xf>
    <xf numFmtId="0" fontId="5" fillId="2" borderId="32" xfId="0" applyFont="1" applyFill="1" applyBorder="1" applyAlignment="1">
      <alignment wrapText="1"/>
    </xf>
    <xf numFmtId="0" fontId="5" fillId="2" borderId="33" xfId="0" applyFont="1" applyFill="1" applyBorder="1" applyAlignment="1">
      <alignment wrapText="1"/>
    </xf>
    <xf numFmtId="0" fontId="5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wrapText="1"/>
    </xf>
    <xf numFmtId="0" fontId="5" fillId="3" borderId="14" xfId="0" applyFont="1" applyFill="1" applyBorder="1" applyAlignment="1">
      <alignment horizontal="left" wrapText="1"/>
    </xf>
    <xf numFmtId="0" fontId="11" fillId="8" borderId="15" xfId="0" applyFont="1" applyFill="1" applyBorder="1" applyAlignment="1">
      <alignment wrapText="1"/>
    </xf>
    <xf numFmtId="0" fontId="10" fillId="8" borderId="16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27" fillId="8" borderId="0" xfId="2" applyFont="1" applyFill="1" applyBorder="1" applyAlignment="1" applyProtection="1">
      <alignment horizontal="left" wrapText="1"/>
    </xf>
    <xf numFmtId="0" fontId="16" fillId="8" borderId="0" xfId="2" applyFont="1" applyFill="1" applyBorder="1" applyAlignment="1" applyProtection="1">
      <alignment horizontal="left" wrapText="1"/>
    </xf>
    <xf numFmtId="0" fontId="11" fillId="8" borderId="27" xfId="0" applyFont="1" applyFill="1" applyBorder="1" applyAlignment="1">
      <alignment horizontal="left" wrapText="1"/>
    </xf>
    <xf numFmtId="0" fontId="11" fillId="8" borderId="8" xfId="0" applyFont="1" applyFill="1" applyBorder="1" applyAlignment="1">
      <alignment horizontal="left" wrapText="1"/>
    </xf>
    <xf numFmtId="0" fontId="11" fillId="8" borderId="0" xfId="0" applyFont="1" applyFill="1" applyAlignment="1">
      <alignment horizontal="left" wrapText="1"/>
    </xf>
    <xf numFmtId="0" fontId="11" fillId="8" borderId="5" xfId="0" applyFont="1" applyFill="1" applyBorder="1" applyAlignment="1">
      <alignment horizontal="left" wrapText="1"/>
    </xf>
    <xf numFmtId="0" fontId="7" fillId="8" borderId="5" xfId="2" applyFill="1" applyBorder="1" applyAlignment="1" applyProtection="1">
      <alignment horizontal="left" wrapText="1"/>
    </xf>
    <xf numFmtId="0" fontId="16" fillId="8" borderId="5" xfId="2" applyFont="1" applyFill="1" applyBorder="1" applyAlignment="1" applyProtection="1">
      <alignment horizontal="left" wrapText="1"/>
    </xf>
    <xf numFmtId="0" fontId="0" fillId="0" borderId="5" xfId="0" applyBorder="1"/>
    <xf numFmtId="0" fontId="2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2" fontId="21" fillId="6" borderId="4" xfId="0" applyNumberFormat="1" applyFont="1" applyFill="1" applyBorder="1" applyAlignment="1">
      <alignment horizontal="center" vertical="center" wrapText="1"/>
    </xf>
    <xf numFmtId="42" fontId="21" fillId="6" borderId="6" xfId="0" applyNumberFormat="1" applyFont="1" applyFill="1" applyBorder="1" applyAlignment="1">
      <alignment horizontal="center" vertical="center" wrapText="1"/>
    </xf>
    <xf numFmtId="42" fontId="21" fillId="6" borderId="24" xfId="0" applyNumberFormat="1" applyFont="1" applyFill="1" applyBorder="1" applyAlignment="1">
      <alignment horizontal="center" vertical="center" wrapText="1"/>
    </xf>
    <xf numFmtId="42" fontId="21" fillId="6" borderId="25" xfId="0" applyNumberFormat="1" applyFont="1" applyFill="1" applyBorder="1" applyAlignment="1">
      <alignment horizontal="center" vertical="center" wrapText="1"/>
    </xf>
    <xf numFmtId="42" fontId="21" fillId="6" borderId="19" xfId="0" applyNumberFormat="1" applyFont="1" applyFill="1" applyBorder="1" applyAlignment="1">
      <alignment horizontal="center" vertical="center" wrapText="1"/>
    </xf>
    <xf numFmtId="42" fontId="21" fillId="6" borderId="11" xfId="0" applyNumberFormat="1" applyFont="1" applyFill="1" applyBorder="1" applyAlignment="1">
      <alignment horizontal="center" vertical="center" wrapText="1"/>
    </xf>
    <xf numFmtId="42" fontId="21" fillId="6" borderId="1" xfId="0" applyNumberFormat="1" applyFont="1" applyFill="1" applyBorder="1" applyAlignment="1">
      <alignment horizontal="center" vertical="center" wrapText="1"/>
    </xf>
    <xf numFmtId="42" fontId="21" fillId="6" borderId="3" xfId="0" applyNumberFormat="1" applyFont="1" applyFill="1" applyBorder="1" applyAlignment="1">
      <alignment horizontal="center" vertical="center" wrapText="1"/>
    </xf>
    <xf numFmtId="44" fontId="24" fillId="6" borderId="24" xfId="0" applyNumberFormat="1" applyFont="1" applyFill="1" applyBorder="1" applyAlignment="1">
      <alignment horizontal="center" vertical="center" wrapText="1"/>
    </xf>
    <xf numFmtId="44" fontId="24" fillId="6" borderId="25" xfId="0" applyNumberFormat="1" applyFont="1" applyFill="1" applyBorder="1" applyAlignment="1">
      <alignment horizontal="center" vertical="center" wrapText="1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  <color rgb="FFDDDDDD"/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8F858A3A-225E-0BF3-C4F6-925F6EDA121C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dt.mt.gov/business/contracting/bid-archives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1570-3AE9-46DD-85A6-6B4C9022C1A2}">
  <dimension ref="A1:Y53"/>
  <sheetViews>
    <sheetView tabSelected="1" topLeftCell="A5" zoomScale="120" zoomScaleNormal="120" workbookViewId="0">
      <selection activeCell="C18" sqref="C18"/>
    </sheetView>
  </sheetViews>
  <sheetFormatPr defaultColWidth="9.28515625" defaultRowHeight="12.75" x14ac:dyDescent="0.2"/>
  <cols>
    <col min="1" max="1" width="29.7109375" style="28" customWidth="1"/>
    <col min="2" max="2" width="20.85546875" style="28" customWidth="1"/>
    <col min="3" max="3" width="16" style="28" customWidth="1"/>
    <col min="4" max="4" width="15.5703125" style="28" customWidth="1"/>
    <col min="5" max="5" width="14.85546875" style="28" customWidth="1"/>
    <col min="6" max="6" width="9.28515625" style="28"/>
    <col min="7" max="7" width="12.28515625" style="28" customWidth="1"/>
    <col min="8" max="10" width="10.85546875" style="28" customWidth="1"/>
    <col min="11" max="14" width="1.7109375" style="28" customWidth="1"/>
    <col min="15" max="20" width="1.28515625" style="28" customWidth="1"/>
    <col min="21" max="21" width="9.28515625" style="28"/>
    <col min="22" max="22" width="13.85546875" style="28" bestFit="1" customWidth="1"/>
    <col min="23" max="16384" width="9.28515625" style="28"/>
  </cols>
  <sheetData>
    <row r="1" spans="1:6" ht="15" x14ac:dyDescent="0.25">
      <c r="A1" s="158" t="s">
        <v>0</v>
      </c>
      <c r="B1" s="159"/>
      <c r="C1" s="159"/>
      <c r="D1" s="159"/>
      <c r="E1" s="160"/>
      <c r="F1" s="27"/>
    </row>
    <row r="2" spans="1:6" ht="15" x14ac:dyDescent="0.25">
      <c r="A2" s="161" t="s">
        <v>1</v>
      </c>
      <c r="B2" s="162"/>
      <c r="C2" s="162"/>
      <c r="D2" s="162"/>
      <c r="E2" s="163"/>
      <c r="F2" s="27"/>
    </row>
    <row r="3" spans="1:6" ht="15" x14ac:dyDescent="0.25">
      <c r="A3" s="164" t="s">
        <v>2</v>
      </c>
      <c r="B3" s="165"/>
      <c r="C3" s="165"/>
      <c r="D3" s="165"/>
      <c r="E3" s="166"/>
      <c r="F3" s="27"/>
    </row>
    <row r="4" spans="1:6" x14ac:dyDescent="0.2">
      <c r="A4" s="29"/>
      <c r="B4" s="29"/>
      <c r="C4" s="29"/>
      <c r="D4" s="29"/>
      <c r="E4" s="29"/>
      <c r="F4" s="27"/>
    </row>
    <row r="5" spans="1:6" x14ac:dyDescent="0.2">
      <c r="A5" s="29" t="s">
        <v>3</v>
      </c>
      <c r="B5" s="173"/>
      <c r="C5" s="173"/>
      <c r="D5" s="173"/>
      <c r="E5" s="174"/>
      <c r="F5" s="27"/>
    </row>
    <row r="6" spans="1:6" x14ac:dyDescent="0.2">
      <c r="A6" s="29" t="s">
        <v>4</v>
      </c>
      <c r="B6" s="173"/>
      <c r="C6" s="173"/>
      <c r="D6" s="173"/>
      <c r="E6" s="174"/>
      <c r="F6" s="27"/>
    </row>
    <row r="7" spans="1:6" x14ac:dyDescent="0.2">
      <c r="A7" s="30" t="s">
        <v>5</v>
      </c>
      <c r="B7" s="173"/>
      <c r="C7" s="173"/>
      <c r="D7" s="173"/>
      <c r="E7" s="174"/>
      <c r="F7" s="27"/>
    </row>
    <row r="8" spans="1:6" x14ac:dyDescent="0.2">
      <c r="A8" s="29"/>
      <c r="B8" s="29"/>
      <c r="C8" s="29"/>
      <c r="D8" s="29"/>
      <c r="E8" s="29"/>
      <c r="F8" s="27"/>
    </row>
    <row r="9" spans="1:6" ht="15" customHeight="1" x14ac:dyDescent="0.25">
      <c r="A9" s="167" t="s">
        <v>6</v>
      </c>
      <c r="B9" s="168"/>
      <c r="C9" s="168"/>
      <c r="D9" s="168"/>
      <c r="E9" s="169"/>
      <c r="F9" s="31"/>
    </row>
    <row r="10" spans="1:6" ht="15.75" x14ac:dyDescent="0.25">
      <c r="A10" s="170" t="s">
        <v>7</v>
      </c>
      <c r="B10" s="171"/>
      <c r="C10" s="171"/>
      <c r="D10" s="171"/>
      <c r="E10" s="172"/>
      <c r="F10" s="32"/>
    </row>
    <row r="11" spans="1:6" x14ac:dyDescent="0.2">
      <c r="A11" s="175" t="s">
        <v>8</v>
      </c>
      <c r="B11" s="175" t="s">
        <v>9</v>
      </c>
      <c r="C11" s="175" t="s">
        <v>10</v>
      </c>
      <c r="D11" s="177" t="s">
        <v>11</v>
      </c>
      <c r="E11" s="179" t="s">
        <v>12</v>
      </c>
      <c r="F11" s="33"/>
    </row>
    <row r="12" spans="1:6" x14ac:dyDescent="0.2">
      <c r="A12" s="176"/>
      <c r="B12" s="176"/>
      <c r="C12" s="176"/>
      <c r="D12" s="178"/>
      <c r="E12" s="180"/>
      <c r="F12" s="33"/>
    </row>
    <row r="13" spans="1:6" x14ac:dyDescent="0.2">
      <c r="A13" s="140"/>
      <c r="B13" s="141"/>
      <c r="C13" s="141"/>
      <c r="D13" s="142"/>
      <c r="E13" s="143"/>
      <c r="F13" s="33"/>
    </row>
    <row r="14" spans="1:6" x14ac:dyDescent="0.2">
      <c r="A14" s="185" t="s">
        <v>13</v>
      </c>
      <c r="B14" s="186"/>
      <c r="C14" s="186"/>
      <c r="D14" s="34"/>
      <c r="E14" s="35"/>
      <c r="F14" s="27"/>
    </row>
    <row r="15" spans="1:6" x14ac:dyDescent="0.2">
      <c r="A15" s="36" t="s">
        <v>14</v>
      </c>
      <c r="B15" s="37"/>
      <c r="C15" s="37"/>
      <c r="D15" s="38"/>
      <c r="E15" s="38">
        <f>MIN(500000,0.15*E38)</f>
        <v>0</v>
      </c>
      <c r="F15" s="27" t="str">
        <f>TEXT(E15,)</f>
        <v/>
      </c>
    </row>
    <row r="16" spans="1:6" x14ac:dyDescent="0.2">
      <c r="A16" s="36" t="s">
        <v>15</v>
      </c>
      <c r="B16" s="37"/>
      <c r="C16" s="37"/>
      <c r="D16" s="38"/>
      <c r="E16" s="38">
        <f>0.15*E38</f>
        <v>0</v>
      </c>
      <c r="F16" s="27"/>
    </row>
    <row r="17" spans="1:6" ht="24" x14ac:dyDescent="0.2">
      <c r="A17" s="39" t="s">
        <v>16</v>
      </c>
      <c r="B17" s="37"/>
      <c r="C17" s="37"/>
      <c r="D17" s="38"/>
      <c r="E17" s="38">
        <f>0.1*E38</f>
        <v>0</v>
      </c>
      <c r="F17" s="27"/>
    </row>
    <row r="18" spans="1:6" x14ac:dyDescent="0.2">
      <c r="A18" s="40" t="s">
        <v>17</v>
      </c>
      <c r="B18" s="41" t="s">
        <v>18</v>
      </c>
      <c r="C18" s="3"/>
      <c r="D18" s="13"/>
      <c r="E18" s="38">
        <f>C18*D18</f>
        <v>0</v>
      </c>
      <c r="F18" s="27"/>
    </row>
    <row r="19" spans="1:6" s="7" customFormat="1" x14ac:dyDescent="0.2">
      <c r="A19" s="4"/>
      <c r="B19" s="1"/>
      <c r="C19" s="1"/>
      <c r="D19" s="1"/>
      <c r="E19" s="11">
        <f t="shared" ref="E19" si="0">C19*D19</f>
        <v>0</v>
      </c>
      <c r="F19" s="6"/>
    </row>
    <row r="20" spans="1:6" s="7" customFormat="1" ht="90" x14ac:dyDescent="0.2">
      <c r="A20" s="154" t="s">
        <v>19</v>
      </c>
      <c r="B20" s="155" t="s">
        <v>20</v>
      </c>
      <c r="C20" s="9"/>
      <c r="D20" s="10"/>
      <c r="E20" s="11">
        <f>C20*D20</f>
        <v>0</v>
      </c>
      <c r="F20" s="6"/>
    </row>
    <row r="21" spans="1:6" x14ac:dyDescent="0.2">
      <c r="A21" s="42"/>
      <c r="B21" s="43"/>
      <c r="C21" s="44" t="s">
        <v>21</v>
      </c>
      <c r="D21" s="45" t="s">
        <v>22</v>
      </c>
      <c r="E21" s="46">
        <f>SUM(E15:E20)</f>
        <v>0</v>
      </c>
      <c r="F21" s="47"/>
    </row>
    <row r="22" spans="1:6" x14ac:dyDescent="0.2">
      <c r="A22" s="192" t="s">
        <v>23</v>
      </c>
      <c r="B22" s="193"/>
      <c r="C22" s="193"/>
      <c r="D22" s="193"/>
      <c r="E22" s="48"/>
      <c r="F22" s="49"/>
    </row>
    <row r="23" spans="1:6" x14ac:dyDescent="0.2">
      <c r="A23" s="4"/>
      <c r="B23" s="3"/>
      <c r="C23" s="3"/>
      <c r="D23" s="5"/>
      <c r="E23" s="38">
        <f>C23*D23</f>
        <v>0</v>
      </c>
      <c r="F23" s="27"/>
    </row>
    <row r="24" spans="1:6" x14ac:dyDescent="0.2">
      <c r="A24" s="8"/>
      <c r="B24" s="3"/>
      <c r="C24" s="3"/>
      <c r="D24" s="5"/>
      <c r="E24" s="38">
        <f>C24*D24</f>
        <v>0</v>
      </c>
      <c r="F24" s="27"/>
    </row>
    <row r="25" spans="1:6" x14ac:dyDescent="0.2">
      <c r="A25" s="8"/>
      <c r="B25" s="3"/>
      <c r="C25" s="3"/>
      <c r="D25" s="5"/>
      <c r="E25" s="38">
        <f>C25*D25</f>
        <v>0</v>
      </c>
      <c r="F25" s="27"/>
    </row>
    <row r="26" spans="1:6" x14ac:dyDescent="0.2">
      <c r="A26" s="4"/>
      <c r="B26" s="3"/>
      <c r="C26" s="3"/>
      <c r="D26" s="5"/>
      <c r="E26" s="38">
        <f t="shared" ref="E26:E27" si="1">C26*D26</f>
        <v>0</v>
      </c>
      <c r="F26" s="27"/>
    </row>
    <row r="27" spans="1:6" s="7" customFormat="1" x14ac:dyDescent="0.2">
      <c r="A27" s="4"/>
      <c r="B27" s="3"/>
      <c r="C27" s="3"/>
      <c r="D27" s="5"/>
      <c r="E27" s="11">
        <f t="shared" si="1"/>
        <v>0</v>
      </c>
      <c r="F27" s="6"/>
    </row>
    <row r="28" spans="1:6" s="7" customFormat="1" ht="90.75" thickBot="1" x14ac:dyDescent="0.25">
      <c r="A28" s="154" t="s">
        <v>24</v>
      </c>
      <c r="B28" s="155" t="s">
        <v>20</v>
      </c>
      <c r="C28" s="9"/>
      <c r="D28" s="10"/>
      <c r="E28" s="12">
        <f>C28*D28</f>
        <v>0</v>
      </c>
      <c r="F28" s="6"/>
    </row>
    <row r="29" spans="1:6" x14ac:dyDescent="0.2">
      <c r="A29" s="50"/>
      <c r="B29" s="43"/>
      <c r="C29" s="51" t="s">
        <v>25</v>
      </c>
      <c r="D29" s="52" t="s">
        <v>22</v>
      </c>
      <c r="E29" s="53">
        <f>SUM(E23:E28)</f>
        <v>0</v>
      </c>
      <c r="F29" s="47"/>
    </row>
    <row r="30" spans="1:6" x14ac:dyDescent="0.2">
      <c r="A30" s="187" t="s">
        <v>26</v>
      </c>
      <c r="B30" s="188"/>
      <c r="C30" s="188"/>
      <c r="D30" s="188"/>
      <c r="E30" s="189"/>
      <c r="F30" s="49"/>
    </row>
    <row r="31" spans="1:6" x14ac:dyDescent="0.2">
      <c r="A31" s="54" t="s">
        <v>27</v>
      </c>
      <c r="B31" s="190" t="s">
        <v>28</v>
      </c>
      <c r="C31" s="191"/>
      <c r="D31" s="77"/>
      <c r="E31" s="53">
        <f>IF(D31=$V$41,E29*0.15,0)</f>
        <v>0</v>
      </c>
      <c r="F31" s="27"/>
    </row>
    <row r="32" spans="1:6" x14ac:dyDescent="0.2">
      <c r="A32" s="54" t="s">
        <v>29</v>
      </c>
      <c r="B32" s="190" t="s">
        <v>30</v>
      </c>
      <c r="C32" s="191"/>
      <c r="D32" s="55"/>
      <c r="E32" s="53">
        <f>E29*0.2</f>
        <v>0</v>
      </c>
      <c r="F32" s="27"/>
    </row>
    <row r="33" spans="1:25" x14ac:dyDescent="0.2">
      <c r="A33" s="56"/>
      <c r="B33" s="57"/>
      <c r="C33" s="58" t="s">
        <v>31</v>
      </c>
      <c r="D33" s="59" t="s">
        <v>22</v>
      </c>
      <c r="E33" s="60">
        <f>SUM(E31:E32)</f>
        <v>0</v>
      </c>
      <c r="F33" s="47"/>
    </row>
    <row r="34" spans="1:25" x14ac:dyDescent="0.2">
      <c r="A34" s="157" t="s">
        <v>32</v>
      </c>
      <c r="B34" s="61"/>
      <c r="C34" s="61"/>
      <c r="D34" s="34"/>
      <c r="E34" s="62"/>
      <c r="F34" s="27"/>
    </row>
    <row r="35" spans="1:25" ht="32.65" customHeight="1" x14ac:dyDescent="0.2">
      <c r="A35" s="63" t="s">
        <v>33</v>
      </c>
      <c r="B35" s="183" t="s">
        <v>34</v>
      </c>
      <c r="C35" s="184"/>
      <c r="D35" s="78"/>
      <c r="E35" s="53">
        <f>IF(D35=W41,(E29+E33)*X41,IF(D35=W42,(E29+E33)*X42,(E29+E33)*X43))</f>
        <v>0</v>
      </c>
      <c r="F35" s="27"/>
    </row>
    <row r="36" spans="1:25" ht="19.5" customHeight="1" x14ac:dyDescent="0.2">
      <c r="A36" s="64" t="s">
        <v>35</v>
      </c>
      <c r="B36" s="183" t="s">
        <v>36</v>
      </c>
      <c r="C36" s="184"/>
      <c r="D36" s="79"/>
      <c r="E36" s="53">
        <f>(E29+E33+E35)*D36*0.025</f>
        <v>0</v>
      </c>
      <c r="F36" s="27"/>
    </row>
    <row r="37" spans="1:25" ht="25.5" x14ac:dyDescent="0.2">
      <c r="A37" s="64" t="s">
        <v>37</v>
      </c>
      <c r="B37" s="65"/>
      <c r="C37" s="66"/>
      <c r="D37" s="55"/>
      <c r="E37" s="53">
        <f>(E29+E33+E35+E36)*0.105</f>
        <v>0</v>
      </c>
      <c r="F37" s="27"/>
    </row>
    <row r="38" spans="1:25" x14ac:dyDescent="0.2">
      <c r="A38" s="67"/>
      <c r="B38" s="68"/>
      <c r="C38" s="69" t="s">
        <v>38</v>
      </c>
      <c r="D38" s="70" t="s">
        <v>22</v>
      </c>
      <c r="E38" s="71">
        <f>SUM(E35:E37)+E29+E33</f>
        <v>0</v>
      </c>
      <c r="F38" s="47"/>
    </row>
    <row r="39" spans="1:25" x14ac:dyDescent="0.2">
      <c r="A39" s="145"/>
      <c r="B39" s="146"/>
      <c r="C39" s="146"/>
      <c r="D39" s="147"/>
      <c r="E39" s="148"/>
      <c r="F39" s="27"/>
    </row>
    <row r="40" spans="1:25" ht="16.5" thickBot="1" x14ac:dyDescent="0.3">
      <c r="A40" s="149" t="s">
        <v>39</v>
      </c>
      <c r="B40" s="150"/>
      <c r="C40" s="150"/>
      <c r="D40" s="150" t="s">
        <v>40</v>
      </c>
      <c r="E40" s="151">
        <f>E21+E38</f>
        <v>0</v>
      </c>
      <c r="F40" s="47"/>
    </row>
    <row r="41" spans="1:25" ht="15" customHeight="1" x14ac:dyDescent="0.25">
      <c r="A41" s="152" t="s">
        <v>41</v>
      </c>
      <c r="B41" s="153"/>
      <c r="C41" s="118"/>
      <c r="D41" s="118"/>
      <c r="E41" s="119"/>
      <c r="F41" s="119"/>
      <c r="G41" s="119"/>
      <c r="H41" s="113"/>
      <c r="I41" s="113"/>
      <c r="J41" s="123"/>
      <c r="V41" s="101" t="s">
        <v>42</v>
      </c>
      <c r="W41" s="102" t="s">
        <v>43</v>
      </c>
      <c r="X41" s="102">
        <v>0.5</v>
      </c>
      <c r="Y41" s="103">
        <v>2</v>
      </c>
    </row>
    <row r="42" spans="1:25" ht="15" customHeight="1" thickBot="1" x14ac:dyDescent="0.25">
      <c r="A42" s="181" t="s">
        <v>44</v>
      </c>
      <c r="B42" s="182"/>
      <c r="C42" s="182"/>
      <c r="D42" s="182"/>
      <c r="E42" s="120"/>
      <c r="F42" s="120"/>
      <c r="G42" s="120"/>
      <c r="H42" s="121"/>
      <c r="I42" s="121"/>
      <c r="J42" s="122"/>
      <c r="V42" s="104" t="s">
        <v>45</v>
      </c>
      <c r="W42" s="105" t="s">
        <v>46</v>
      </c>
      <c r="X42" s="105">
        <v>0.35</v>
      </c>
      <c r="Y42" s="106">
        <v>3</v>
      </c>
    </row>
    <row r="43" spans="1:25" x14ac:dyDescent="0.2">
      <c r="A43" s="198" t="s">
        <v>47</v>
      </c>
      <c r="B43" s="198"/>
      <c r="C43" s="198"/>
      <c r="D43" s="198"/>
      <c r="E43" s="198"/>
      <c r="F43" s="198"/>
      <c r="G43" s="198"/>
      <c r="H43" s="111"/>
      <c r="I43" s="111"/>
      <c r="J43" s="74"/>
      <c r="V43" s="104"/>
      <c r="W43" s="105" t="s">
        <v>48</v>
      </c>
      <c r="X43" s="105">
        <v>0.25</v>
      </c>
      <c r="Y43" s="106">
        <v>4</v>
      </c>
    </row>
    <row r="44" spans="1:25" x14ac:dyDescent="0.2">
      <c r="A44" s="196" t="s">
        <v>49</v>
      </c>
      <c r="B44" s="196"/>
      <c r="C44" s="196"/>
      <c r="D44" s="196"/>
      <c r="E44" s="196"/>
      <c r="F44" s="196"/>
      <c r="G44" s="196"/>
      <c r="H44" s="72"/>
      <c r="I44" s="72"/>
      <c r="J44" s="73"/>
      <c r="V44" s="104"/>
      <c r="W44" s="107"/>
      <c r="X44" s="107"/>
      <c r="Y44" s="106">
        <v>5</v>
      </c>
    </row>
    <row r="45" spans="1:25" ht="13.5" thickBot="1" x14ac:dyDescent="0.25">
      <c r="A45" s="196" t="s">
        <v>50</v>
      </c>
      <c r="B45" s="196"/>
      <c r="C45" s="196"/>
      <c r="D45" s="196"/>
      <c r="E45" s="196"/>
      <c r="F45" s="196"/>
      <c r="G45" s="196"/>
      <c r="H45" s="72"/>
      <c r="I45" s="72"/>
      <c r="J45" s="73"/>
      <c r="V45" s="108"/>
      <c r="W45" s="109"/>
      <c r="X45" s="109"/>
      <c r="Y45" s="110">
        <v>6</v>
      </c>
    </row>
    <row r="46" spans="1:25" x14ac:dyDescent="0.2">
      <c r="A46" s="196" t="s">
        <v>51</v>
      </c>
      <c r="B46" s="196"/>
      <c r="C46" s="196"/>
      <c r="D46" s="196"/>
      <c r="E46" s="196"/>
      <c r="F46" s="196"/>
      <c r="G46" s="196"/>
      <c r="H46" s="72"/>
      <c r="I46" s="72"/>
      <c r="J46" s="73"/>
    </row>
    <row r="47" spans="1:25" x14ac:dyDescent="0.2">
      <c r="A47" s="199" t="s">
        <v>52</v>
      </c>
      <c r="B47" s="199"/>
      <c r="C47" s="199"/>
      <c r="D47" s="199"/>
      <c r="E47" s="199"/>
      <c r="F47" s="199"/>
      <c r="G47" s="199"/>
      <c r="H47" s="113"/>
      <c r="I47" s="113"/>
      <c r="J47" s="123"/>
    </row>
    <row r="48" spans="1:25" ht="15" x14ac:dyDescent="0.25">
      <c r="A48" s="194" t="s">
        <v>53</v>
      </c>
      <c r="B48" s="195"/>
      <c r="C48" s="195"/>
      <c r="D48" s="200" t="s">
        <v>54</v>
      </c>
      <c r="E48" s="201"/>
      <c r="F48" s="201"/>
      <c r="G48" s="201"/>
      <c r="H48" s="202"/>
      <c r="I48" s="202"/>
      <c r="J48" s="74"/>
    </row>
    <row r="49" spans="1:12" x14ac:dyDescent="0.2">
      <c r="A49" s="196" t="s">
        <v>55</v>
      </c>
      <c r="B49" s="196"/>
      <c r="C49" s="196"/>
      <c r="D49" s="196"/>
      <c r="E49" s="196"/>
      <c r="F49" s="196"/>
      <c r="G49" s="196"/>
      <c r="H49" s="72"/>
      <c r="I49" s="72"/>
      <c r="J49" s="73"/>
    </row>
    <row r="50" spans="1:12" x14ac:dyDescent="0.2">
      <c r="A50" s="114" t="s">
        <v>56</v>
      </c>
      <c r="B50" s="156"/>
      <c r="C50" s="156"/>
      <c r="D50" s="156"/>
      <c r="E50" s="156"/>
      <c r="F50" s="156"/>
      <c r="G50" s="156"/>
      <c r="H50" s="113"/>
      <c r="I50" s="113"/>
      <c r="J50" s="123"/>
    </row>
    <row r="51" spans="1:12" ht="27" customHeight="1" x14ac:dyDescent="0.2">
      <c r="A51" s="197" t="s">
        <v>57</v>
      </c>
      <c r="B51" s="197"/>
      <c r="C51" s="197"/>
      <c r="D51" s="197"/>
      <c r="E51" s="197"/>
      <c r="F51" s="197"/>
      <c r="G51" s="197"/>
      <c r="H51" s="197"/>
      <c r="I51" s="197"/>
      <c r="J51" s="197"/>
      <c r="K51" s="75"/>
      <c r="L51" s="75"/>
    </row>
    <row r="52" spans="1:12" x14ac:dyDescent="0.2">
      <c r="A52" s="115" t="s">
        <v>58</v>
      </c>
      <c r="B52" s="116"/>
      <c r="C52" s="116"/>
      <c r="D52" s="116"/>
      <c r="E52" s="116"/>
      <c r="F52" s="116"/>
      <c r="G52" s="116"/>
      <c r="H52" s="112"/>
      <c r="I52" s="112"/>
      <c r="J52" s="112"/>
    </row>
    <row r="53" spans="1:12" x14ac:dyDescent="0.2">
      <c r="A53" s="113" t="s">
        <v>59</v>
      </c>
      <c r="B53" s="113"/>
      <c r="C53" s="113"/>
      <c r="D53" s="113"/>
      <c r="E53" s="117"/>
      <c r="F53" s="117"/>
      <c r="G53" s="117"/>
      <c r="H53" s="117"/>
      <c r="I53" s="117"/>
      <c r="J53" s="124"/>
      <c r="K53" s="76"/>
      <c r="L53" s="76"/>
    </row>
  </sheetData>
  <sheetProtection algorithmName="SHA-512" hashValue="5xnEl9rEXQmb+ZCObY3Y+OagmLJUBrhfXQcFpqZL8BvVY1fZrhMncsr5UDW8PCCkqf8v8vBzIHyBd26Ul1hrRQ==" saltValue="kJzcj7jzTJdU+GrIOdlTfA==" spinCount="100000" sheet="1" objects="1" scenarios="1" insertRows="0" selectLockedCells="1"/>
  <mergeCells count="30">
    <mergeCell ref="A48:C48"/>
    <mergeCell ref="A49:G49"/>
    <mergeCell ref="A51:J51"/>
    <mergeCell ref="A43:G43"/>
    <mergeCell ref="A44:G44"/>
    <mergeCell ref="A46:G46"/>
    <mergeCell ref="A45:G45"/>
    <mergeCell ref="A47:G47"/>
    <mergeCell ref="D48:I48"/>
    <mergeCell ref="B11:B12"/>
    <mergeCell ref="C11:C12"/>
    <mergeCell ref="D11:D12"/>
    <mergeCell ref="E11:E12"/>
    <mergeCell ref="A42:D42"/>
    <mergeCell ref="B36:C36"/>
    <mergeCell ref="A14:C14"/>
    <mergeCell ref="A30:E30"/>
    <mergeCell ref="B31:C31"/>
    <mergeCell ref="B32:C32"/>
    <mergeCell ref="B35:C35"/>
    <mergeCell ref="A22:D22"/>
    <mergeCell ref="A11:A12"/>
    <mergeCell ref="A1:E1"/>
    <mergeCell ref="A2:E2"/>
    <mergeCell ref="A3:E3"/>
    <mergeCell ref="A9:E9"/>
    <mergeCell ref="A10:E10"/>
    <mergeCell ref="B5:E5"/>
    <mergeCell ref="B6:E6"/>
    <mergeCell ref="B7:E7"/>
  </mergeCells>
  <phoneticPr fontId="8" type="noConversion"/>
  <dataValidations count="3">
    <dataValidation type="list" allowBlank="1" showInputMessage="1" showErrorMessage="1" sqref="D31" xr:uid="{75CAC939-922D-4565-A6AB-81E95EC2581B}">
      <formula1>$V$41:$V$42</formula1>
    </dataValidation>
    <dataValidation type="list" allowBlank="1" showInputMessage="1" showErrorMessage="1" sqref="D35" xr:uid="{6B52E883-E3CB-4D2F-838C-11E19F3879B8}">
      <formula1>$W$41:$W$43</formula1>
    </dataValidation>
    <dataValidation type="list" allowBlank="1" showInputMessage="1" showErrorMessage="1" sqref="D36" xr:uid="{B13E7740-0063-4113-A2F5-0EEDE46CD9EE}">
      <formula1>$Y$41:$Y$45</formula1>
    </dataValidation>
  </dataValidations>
  <hyperlinks>
    <hyperlink ref="D48" r:id="rId1" xr:uid="{C404FFBA-8869-4399-9197-C5F64B869465}"/>
  </hyperlinks>
  <pageMargins left="0.25" right="0.25" top="0.75" bottom="0.75" header="0.3" footer="0.3"/>
  <pageSetup orientation="portrait" horizontalDpi="300" verticalDpi="300" r:id="rId2"/>
  <ignoredErrors>
    <ignoredError sqref="E22:E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0BE4-ED0F-4432-9168-3EC5DF5806C3}">
  <dimension ref="A1:P25"/>
  <sheetViews>
    <sheetView workbookViewId="0">
      <selection activeCell="D6" sqref="D6"/>
    </sheetView>
  </sheetViews>
  <sheetFormatPr defaultColWidth="9.28515625" defaultRowHeight="14.25" x14ac:dyDescent="0.2"/>
  <cols>
    <col min="1" max="1" width="37.85546875" style="82" customWidth="1"/>
    <col min="2" max="2" width="22.7109375" style="82" customWidth="1"/>
    <col min="3" max="3" width="38.140625" style="82" customWidth="1"/>
    <col min="4" max="4" width="45.7109375" style="82" customWidth="1"/>
    <col min="5" max="16" width="9.28515625" style="82"/>
    <col min="17" max="16384" width="9.28515625" style="83"/>
  </cols>
  <sheetData>
    <row r="1" spans="1:16" x14ac:dyDescent="0.2">
      <c r="A1" s="80"/>
      <c r="B1" s="81"/>
      <c r="C1" s="18"/>
      <c r="D1" s="81"/>
    </row>
    <row r="2" spans="1:16" ht="18" customHeight="1" x14ac:dyDescent="0.2">
      <c r="A2" s="205" t="s">
        <v>60</v>
      </c>
      <c r="B2" s="205"/>
      <c r="C2" s="205"/>
      <c r="D2" s="205"/>
    </row>
    <row r="3" spans="1:16" ht="62.25" customHeight="1" x14ac:dyDescent="0.2">
      <c r="A3" s="84" t="s">
        <v>61</v>
      </c>
      <c r="B3" s="85" t="s">
        <v>62</v>
      </c>
      <c r="C3" s="86" t="s">
        <v>63</v>
      </c>
      <c r="D3" s="125" t="s">
        <v>64</v>
      </c>
    </row>
    <row r="4" spans="1:16" s="2" customFormat="1" x14ac:dyDescent="0.2">
      <c r="A4" s="19"/>
      <c r="B4" s="20"/>
      <c r="C4" s="17"/>
      <c r="D4" s="19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s="2" customFormat="1" x14ac:dyDescent="0.2">
      <c r="A5" s="19"/>
      <c r="B5" s="20"/>
      <c r="C5" s="17"/>
      <c r="D5" s="19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s="2" customFormat="1" x14ac:dyDescent="0.2">
      <c r="A6" s="19"/>
      <c r="B6" s="20"/>
      <c r="C6" s="17"/>
      <c r="D6" s="22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s="2" customFormat="1" x14ac:dyDescent="0.2">
      <c r="A7" s="19"/>
      <c r="B7" s="20"/>
      <c r="C7" s="17"/>
      <c r="D7" s="22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2" customFormat="1" x14ac:dyDescent="0.2">
      <c r="A8" s="23"/>
      <c r="B8" s="20"/>
      <c r="C8" s="17"/>
      <c r="D8" s="19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s="2" customFormat="1" x14ac:dyDescent="0.2">
      <c r="A9" s="23"/>
      <c r="B9" s="20"/>
      <c r="C9" s="17"/>
      <c r="D9" s="19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s="2" customFormat="1" x14ac:dyDescent="0.2">
      <c r="A10" s="23"/>
      <c r="B10" s="20"/>
      <c r="C10" s="17"/>
      <c r="D10" s="19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s="2" customFormat="1" x14ac:dyDescent="0.2">
      <c r="A11" s="23"/>
      <c r="B11" s="20"/>
      <c r="C11" s="17"/>
      <c r="D11" s="19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s="2" customFormat="1" x14ac:dyDescent="0.2">
      <c r="A12" s="24"/>
      <c r="B12" s="25"/>
      <c r="C12" s="17"/>
      <c r="D12" s="26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ht="26.65" customHeight="1" x14ac:dyDescent="0.2">
      <c r="A13" s="87" t="s">
        <v>65</v>
      </c>
      <c r="B13" s="16">
        <f>SUM(B4:B12)</f>
        <v>0</v>
      </c>
      <c r="C13" s="214" t="str">
        <f>IF(B13&lt;&gt;SUM(B17:B19),"Please complete Status","")</f>
        <v/>
      </c>
      <c r="D13" s="215"/>
    </row>
    <row r="14" spans="1:16" ht="15.75" thickBot="1" x14ac:dyDescent="0.25">
      <c r="A14" s="203" t="s">
        <v>66</v>
      </c>
      <c r="B14" s="204"/>
      <c r="C14" s="204"/>
      <c r="D14" s="204"/>
    </row>
    <row r="15" spans="1:16" ht="26.25" customHeight="1" x14ac:dyDescent="0.2">
      <c r="A15" s="88" t="s">
        <v>67</v>
      </c>
      <c r="B15" s="144">
        <f>COSTS!E40</f>
        <v>0</v>
      </c>
      <c r="C15" s="206"/>
      <c r="D15" s="207"/>
      <c r="P15" s="89" t="s">
        <v>68</v>
      </c>
    </row>
    <row r="16" spans="1:16" ht="15.4" customHeight="1" x14ac:dyDescent="0.2">
      <c r="A16" s="90" t="s">
        <v>69</v>
      </c>
      <c r="B16" s="144">
        <f>B15-B17</f>
        <v>0</v>
      </c>
      <c r="C16" s="90" t="s">
        <v>70</v>
      </c>
      <c r="D16" s="144">
        <f>B15-SUM(B17:B19)</f>
        <v>0</v>
      </c>
      <c r="P16" s="91" t="s">
        <v>71</v>
      </c>
    </row>
    <row r="17" spans="1:16" ht="14.1" customHeight="1" thickBot="1" x14ac:dyDescent="0.25">
      <c r="A17" s="14" t="s">
        <v>72</v>
      </c>
      <c r="B17" s="92">
        <f>SUMIF(C4:C12,P15,B4:B12)</f>
        <v>0</v>
      </c>
      <c r="C17" s="208"/>
      <c r="D17" s="209"/>
      <c r="P17" s="93" t="s">
        <v>73</v>
      </c>
    </row>
    <row r="18" spans="1:16" ht="14.1" customHeight="1" x14ac:dyDescent="0.2">
      <c r="A18" s="14" t="s">
        <v>74</v>
      </c>
      <c r="B18" s="92">
        <f>SUMIF(C4:C12,P16,B4:B12)</f>
        <v>0</v>
      </c>
      <c r="C18" s="210"/>
      <c r="D18" s="211"/>
    </row>
    <row r="19" spans="1:16" ht="14.1" customHeight="1" x14ac:dyDescent="0.2">
      <c r="A19" s="15" t="s">
        <v>75</v>
      </c>
      <c r="B19" s="94">
        <f>SUMIF(C4:C12,P17,B4:B12)</f>
        <v>0</v>
      </c>
      <c r="C19" s="212"/>
      <c r="D19" s="213"/>
    </row>
    <row r="20" spans="1:16" ht="17.25" customHeight="1" x14ac:dyDescent="0.2">
      <c r="A20" s="95" t="s">
        <v>76</v>
      </c>
      <c r="B20" s="96"/>
      <c r="C20" s="97"/>
      <c r="D20" s="126"/>
    </row>
    <row r="21" spans="1:16" ht="17.25" customHeight="1" x14ac:dyDescent="0.2">
      <c r="A21" s="129" t="s">
        <v>41</v>
      </c>
      <c r="B21" s="130"/>
      <c r="C21" s="98"/>
      <c r="D21" s="127"/>
    </row>
    <row r="22" spans="1:16" ht="15" thickBot="1" x14ac:dyDescent="0.25">
      <c r="A22" s="131" t="s">
        <v>77</v>
      </c>
      <c r="B22" s="132"/>
      <c r="C22" s="132"/>
      <c r="D22" s="133"/>
    </row>
    <row r="23" spans="1:16" x14ac:dyDescent="0.2">
      <c r="A23" s="134" t="s">
        <v>78</v>
      </c>
      <c r="B23" s="135"/>
      <c r="C23" s="135"/>
      <c r="D23" s="136"/>
    </row>
    <row r="24" spans="1:16" x14ac:dyDescent="0.2">
      <c r="A24" s="137" t="s">
        <v>79</v>
      </c>
      <c r="B24" s="138"/>
      <c r="C24" s="138"/>
      <c r="D24" s="139"/>
    </row>
    <row r="25" spans="1:16" x14ac:dyDescent="0.2">
      <c r="A25" s="99" t="s">
        <v>80</v>
      </c>
      <c r="B25" s="100"/>
      <c r="C25" s="100"/>
      <c r="D25" s="128"/>
      <c r="E25" s="81"/>
      <c r="F25" s="81"/>
      <c r="G25" s="81"/>
      <c r="H25" s="81"/>
      <c r="I25" s="81"/>
      <c r="J25" s="81"/>
      <c r="K25" s="81"/>
      <c r="L25" s="81"/>
      <c r="M25" s="81"/>
      <c r="N25" s="81"/>
    </row>
  </sheetData>
  <sheetProtection sheet="1" objects="1" scenarios="1" insertRows="0" selectLockedCells="1"/>
  <mergeCells count="5">
    <mergeCell ref="A14:D14"/>
    <mergeCell ref="A2:D2"/>
    <mergeCell ref="C15:D15"/>
    <mergeCell ref="C17:D19"/>
    <mergeCell ref="C13:D13"/>
  </mergeCells>
  <dataValidations count="1">
    <dataValidation type="list" allowBlank="1" showInputMessage="1" showErrorMessage="1" sqref="C4:C12" xr:uid="{A78FC8BF-67AD-4457-AFC9-C82059E0306A}">
      <formula1>$P$15:$P$17</formula1>
    </dataValidation>
  </dataValidations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EFFB8-DBC0-48FA-8047-7547D74C0EF1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C05B1F52371E499DFE0495D0DA949A" ma:contentTypeVersion="13" ma:contentTypeDescription="Create a new document." ma:contentTypeScope="" ma:versionID="9bcf41f0d8ebe8db2dc359ec09810a5a">
  <xsd:schema xmlns:xsd="http://www.w3.org/2001/XMLSchema" xmlns:xs="http://www.w3.org/2001/XMLSchema" xmlns:p="http://schemas.microsoft.com/office/2006/metadata/properties" xmlns:ns2="0f7b0090-2582-4de3-a24a-617a85e00fdb" xmlns:ns3="72f9aaa2-144b-4ef8-976e-5f113f51512f" targetNamespace="http://schemas.microsoft.com/office/2006/metadata/properties" ma:root="true" ma:fieldsID="80f528b479ed11adc7d7b6048e1597a4" ns2:_="" ns3:_="">
    <xsd:import namespace="0f7b0090-2582-4de3-a24a-617a85e00fdb"/>
    <xsd:import namespace="72f9aaa2-144b-4ef8-976e-5f113f5151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b0090-2582-4de3-a24a-617a85e00f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9aaa2-144b-4ef8-976e-5f113f51512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91ef57a-73ba-4332-a756-231b74939ee8}" ma:internalName="TaxCatchAll" ma:showField="CatchAllData" ma:web="72f9aaa2-144b-4ef8-976e-5f113f5151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9aaa2-144b-4ef8-976e-5f113f51512f" xsi:nil="true"/>
    <lcf76f155ced4ddcb4097134ff3c332f xmlns="0f7b0090-2582-4de3-a24a-617a85e00f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C7EEBD-DBBC-453E-B293-B207B32CC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7b0090-2582-4de3-a24a-617a85e00fdb"/>
    <ds:schemaRef ds:uri="72f9aaa2-144b-4ef8-976e-5f113f5151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9E3B0F-E36C-4AE1-B6B3-28AC30803C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ED5A25-7C31-443A-8A39-0382895A514F}">
  <ds:schemaRefs>
    <ds:schemaRef ds:uri="http://schemas.microsoft.com/office/2006/metadata/properties"/>
    <ds:schemaRef ds:uri="http://schemas.microsoft.com/office/infopath/2007/PartnerControls"/>
    <ds:schemaRef ds:uri="72f9aaa2-144b-4ef8-976e-5f113f51512f"/>
    <ds:schemaRef ds:uri="0f7b0090-2582-4de3-a24a-617a85e00f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COSTS</vt:lpstr>
      <vt:lpstr>REVENUE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Wambach, Deborah</dc:creator>
  <cp:keywords/>
  <dc:description/>
  <cp:lastModifiedBy>Semmens, Bill</cp:lastModifiedBy>
  <cp:revision/>
  <dcterms:created xsi:type="dcterms:W3CDTF">2023-01-24T18:13:29Z</dcterms:created>
  <dcterms:modified xsi:type="dcterms:W3CDTF">2024-03-27T17:59:36Z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0x0101001EC05B1F52371E499DFE0495D0DA949A</vt:lpwstr>
  </property>
  <property fmtid="{D5CDD505-2E9C-101B-9397-08002B2CF9AE}" pid="3" name="MediaServiceImageTags">
    <vt:lpwstr/>
  </property>
  <property fmtid="{D5CDD505-2E9C-101B-9397-08002B2CF9AE}" pid="4" name="ESRI_WORKBOOK_ID">
    <vt:lpwstr>c66412ca2bbf46e9a30ebd11975a352b</vt:lpwstr>
  </property>
</Properties>
</file>